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Presupuestaria\"/>
    </mc:Choice>
  </mc:AlternateContent>
  <bookViews>
    <workbookView xWindow="0" yWindow="0" windowWidth="13065" windowHeight="3735" tabRatio="885"/>
  </bookViews>
  <sheets>
    <sheet name="COG" sheetId="6" r:id="rId1"/>
  </sheets>
  <definedNames>
    <definedName name="_xlnm._FilterDatabase" localSheetId="0" hidden="1">COG!$A$3:$G$75</definedName>
  </definedNames>
  <calcPr calcId="162913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<sst xmlns="http://schemas.openxmlformats.org/spreadsheetml/2006/main" count="83" uniqueCount="83">
  <si>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</si>
  <si>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</si>
  <si>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</si>
  <si>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</si>
  <si>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</si>
  <si>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</si>
  <si>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</si>
  <si>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</si>
  <si>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</si>
  <si>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</si>
  <si>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</si>
  <si>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</si>
  <si>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</si>
  <si>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</si>
  <si>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</si>
  <si>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</si>
  <si>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</si>
  <si>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</si>
  <si>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</si>
  <si>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</si>
  <si>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</si>
  <si>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</si>
  <si>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</si>
  <si>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</si>
  <si>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</si>
  <si>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</si>
  <si>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</si>
  <si>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</si>
  <si>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</si>
  <si>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</si>
  <si>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</si>
  <si>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</si>
  <si>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</si>
  <si>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</si>
  <si>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</si>
  <si>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</si>
  <si>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</si>
  <si>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</si>
  <si>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</si>
  <si>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</si>
  <si>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</si>
  <si>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</si>
  <si>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</si>
  <si>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</si>
  <si>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</si>
  <si>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</si>
  <si>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</si>
  <si>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</si>
  <si>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</si>
  <si>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</si>
  <si>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</si>
  <si>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</si>
  <si>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</si>
  <si>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</si>
  <si>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</si>
  <si>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</si>
  <si>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</si>
  <si>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</si>
  <si>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</si>
  <si>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</si>
  <si>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</si>
  <si>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</si>
  <si>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</si>
  <si>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</si>
  <si>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</si>
  <si>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</si>
  <si>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</si>
  <si>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</si>
  <si>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</si>
  <si>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</si>
  <si>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</si>
  <si>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</si>
  <si>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</si>
  <si>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</si>
  <si>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</si>
  <si>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</si>
  <si>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</si>
  <si>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</si>
  <si>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</si>
  <si>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</si>
  <si>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</si>
  <si>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</si>
  <si>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UNIVERSIDAD TECNOLOGICA DEL SUROESTE DE GUANAJUATO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</si>
</sst>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3" fontId="3" fillId="0" borderId="8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2" borderId="6" xfId="9" applyFont="1" applyFill="1" applyBorder="1" applyAlignment="1">
      <alignment vertical="center"/>
    </xf>
    <xf numFmtId="0" fontId="7" fillId="2" borderId="8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 indent="1"/>
    </xf>
    <xf numFmtId="0" fontId="7" fillId="0" borderId="9" xfId="0" applyFont="1" applyBorder="1" applyAlignment="1" applyProtection="1">
      <alignment horizontal="center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illares 4" xfId="24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83</xdr:row>
      <xdr:rowOff>47625</xdr:rowOff>
    </xdr:from>
    <xdr:ext cx="8677275" cy="771526"/>
    <xdr:sp macro="" textlink="">
      <xdr:nvSpPr>
        <xdr:cNvPr id="2" name="CuadroTexto 1"/>
        <xdr:cNvSpPr txBox="1"/>
      </xdr:nvSpPr>
      <xdr:spPr>
        <a:xfrm>
          <a:off x="1143000" y="12696825"/>
          <a:ext cx="86772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0.6" customHeight="1" x14ac:dyDescent="0.2">
      <c r="A1" s="15" t="s">
        <v>82</v>
      </c>
      <c r="B1" s="16"/>
      <c r="C1" s="16"/>
      <c r="D1" s="16"/>
      <c r="E1" s="16"/>
      <c r="F1" s="16"/>
      <c r="G1" s="17"/>
    </row>
    <row r="2" spans="1:7" x14ac:dyDescent="0.2">
      <c r="A2" s="9"/>
      <c r="B2" s="15" t="s">
        <v>14</v>
      </c>
      <c r="C2" s="16"/>
      <c r="D2" s="16"/>
      <c r="E2" s="16"/>
      <c r="F2" s="17"/>
      <c r="G2" s="18" t="s">
        <v>13</v>
      </c>
    </row>
    <row r="3" spans="1:7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9"/>
    </row>
    <row r="4" spans="1:7" x14ac:dyDescent="0.2">
      <c r="A4" s="3" t="s">
        <v>15</v>
      </c>
      <c r="B4" s="7">
        <f>SUM(B5:B11)</f>
        <v>59564870.000000007</v>
      </c>
      <c r="C4" s="7">
        <f>SUM(C5:C11)</f>
        <v>-1754749.6599999997</v>
      </c>
      <c r="D4" s="7">
        <f>B4+C4</f>
        <v>57810120.340000011</v>
      </c>
      <c r="E4" s="7">
        <f>SUM(E5:E11)</f>
        <v>57810120.339999996</v>
      </c>
      <c r="F4" s="7">
        <f>SUM(F5:F11)</f>
        <v>57810120.339999996</v>
      </c>
      <c r="G4" s="7">
        <f>D4-E4</f>
        <v>0</v>
      </c>
    </row>
    <row r="5" spans="1:7" x14ac:dyDescent="0.2">
      <c r="A5" s="11" t="s">
        <v>19</v>
      </c>
      <c r="B5" s="4">
        <v>29342361.600000001</v>
      </c>
      <c r="C5" s="4">
        <v>1352494.07</v>
      </c>
      <c r="D5" s="4">
        <f t="shared" ref="D5:D68" si="0">B5+C5</f>
        <v>30694855.670000002</v>
      </c>
      <c r="E5" s="4">
        <v>30694855.670000002</v>
      </c>
      <c r="F5" s="4">
        <v>30694855.670000002</v>
      </c>
      <c r="G5" s="4">
        <f t="shared" ref="G5:G68" si="1">D5-E5</f>
        <v>0</v>
      </c>
    </row>
    <row r="6" spans="1:7" x14ac:dyDescent="0.2">
      <c r="A6" s="11" t="s">
        <v>20</v>
      </c>
      <c r="B6" s="4">
        <v>15576415.039999999</v>
      </c>
      <c r="C6" s="4">
        <v>-7469648.8200000003</v>
      </c>
      <c r="D6" s="4">
        <f t="shared" si="0"/>
        <v>8106766.2199999988</v>
      </c>
      <c r="E6" s="4">
        <v>8106766.2199999997</v>
      </c>
      <c r="F6" s="4">
        <v>8106766.2199999997</v>
      </c>
      <c r="G6" s="4">
        <f t="shared" si="1"/>
        <v>0</v>
      </c>
    </row>
    <row r="7" spans="1:7" x14ac:dyDescent="0.2">
      <c r="A7" s="11" t="s">
        <v>21</v>
      </c>
      <c r="B7" s="4">
        <v>5183806.96</v>
      </c>
      <c r="C7" s="4">
        <v>258248.15</v>
      </c>
      <c r="D7" s="4">
        <f t="shared" si="0"/>
        <v>5442055.1100000003</v>
      </c>
      <c r="E7" s="4">
        <v>5442055.1100000003</v>
      </c>
      <c r="F7" s="4">
        <v>5442055.1100000003</v>
      </c>
      <c r="G7" s="4">
        <f t="shared" si="1"/>
        <v>0</v>
      </c>
    </row>
    <row r="8" spans="1:7" x14ac:dyDescent="0.2">
      <c r="A8" s="11" t="s">
        <v>1</v>
      </c>
      <c r="B8" s="4">
        <v>5823525.2000000002</v>
      </c>
      <c r="C8" s="4">
        <v>3674660.71</v>
      </c>
      <c r="D8" s="4">
        <f t="shared" si="0"/>
        <v>9498185.9100000001</v>
      </c>
      <c r="E8" s="4">
        <v>9498185.9100000001</v>
      </c>
      <c r="F8" s="4">
        <v>9498185.9100000001</v>
      </c>
      <c r="G8" s="4">
        <f t="shared" si="1"/>
        <v>0</v>
      </c>
    </row>
    <row r="9" spans="1:7" x14ac:dyDescent="0.2">
      <c r="A9" s="11" t="s">
        <v>22</v>
      </c>
      <c r="B9" s="4">
        <v>3638761.2</v>
      </c>
      <c r="C9" s="4">
        <v>429496.23</v>
      </c>
      <c r="D9" s="4">
        <f t="shared" si="0"/>
        <v>4068257.43</v>
      </c>
      <c r="E9" s="4">
        <v>4068257.43</v>
      </c>
      <c r="F9" s="4">
        <v>4068257.43</v>
      </c>
      <c r="G9" s="4">
        <f t="shared" si="1"/>
        <v>0</v>
      </c>
    </row>
    <row r="10" spans="1:7" x14ac:dyDescent="0.2">
      <c r="A10" s="11" t="s">
        <v>2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1" t="s">
        <v>23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3" t="s">
        <v>74</v>
      </c>
      <c r="B12" s="8">
        <f>SUM(B13:B21)</f>
        <v>3924582.6500000004</v>
      </c>
      <c r="C12" s="8">
        <f>SUM(C13:C21)</f>
        <v>10527294.119999999</v>
      </c>
      <c r="D12" s="8">
        <f t="shared" si="0"/>
        <v>14451876.77</v>
      </c>
      <c r="E12" s="8">
        <f>SUM(E13:E21)</f>
        <v>11210515.51</v>
      </c>
      <c r="F12" s="8">
        <f>SUM(F13:F21)</f>
        <v>11182331</v>
      </c>
      <c r="G12" s="8">
        <f t="shared" si="1"/>
        <v>3241361.26</v>
      </c>
    </row>
    <row r="13" spans="1:7" x14ac:dyDescent="0.2">
      <c r="A13" s="11" t="s">
        <v>24</v>
      </c>
      <c r="B13" s="4">
        <v>1000000.01</v>
      </c>
      <c r="C13" s="4">
        <v>1698962.59</v>
      </c>
      <c r="D13" s="4">
        <f t="shared" si="0"/>
        <v>2698962.6</v>
      </c>
      <c r="E13" s="4">
        <v>2698962.6</v>
      </c>
      <c r="F13" s="4">
        <v>2698962.6</v>
      </c>
      <c r="G13" s="4">
        <f t="shared" si="1"/>
        <v>0</v>
      </c>
    </row>
    <row r="14" spans="1:7" x14ac:dyDescent="0.2">
      <c r="A14" s="11" t="s">
        <v>25</v>
      </c>
      <c r="B14" s="4">
        <v>180000</v>
      </c>
      <c r="C14" s="4">
        <v>183077.38</v>
      </c>
      <c r="D14" s="4">
        <f t="shared" si="0"/>
        <v>363077.38</v>
      </c>
      <c r="E14" s="4">
        <v>362054.38</v>
      </c>
      <c r="F14" s="4">
        <v>362054.38</v>
      </c>
      <c r="G14" s="4">
        <f t="shared" si="1"/>
        <v>1023</v>
      </c>
    </row>
    <row r="15" spans="1:7" x14ac:dyDescent="0.2">
      <c r="A15" s="11" t="s">
        <v>26</v>
      </c>
      <c r="B15" s="4">
        <v>79999.98</v>
      </c>
      <c r="C15" s="4">
        <v>-72256.63</v>
      </c>
      <c r="D15" s="4">
        <f t="shared" si="0"/>
        <v>7743.3499999999913</v>
      </c>
      <c r="E15" s="4">
        <v>7743.35</v>
      </c>
      <c r="F15" s="4">
        <v>7743.35</v>
      </c>
      <c r="G15" s="4">
        <f t="shared" si="1"/>
        <v>-9.0949470177292824E-12</v>
      </c>
    </row>
    <row r="16" spans="1:7" x14ac:dyDescent="0.2">
      <c r="A16" s="11" t="s">
        <v>27</v>
      </c>
      <c r="B16" s="4">
        <v>388924.15</v>
      </c>
      <c r="C16" s="4">
        <v>597523.34</v>
      </c>
      <c r="D16" s="4">
        <f t="shared" si="0"/>
        <v>986447.49</v>
      </c>
      <c r="E16" s="4">
        <v>986447.49</v>
      </c>
      <c r="F16" s="4">
        <v>986447.49</v>
      </c>
      <c r="G16" s="4">
        <f t="shared" si="1"/>
        <v>0</v>
      </c>
    </row>
    <row r="17" spans="1:7" x14ac:dyDescent="0.2">
      <c r="A17" s="11" t="s">
        <v>28</v>
      </c>
      <c r="B17" s="4">
        <v>414999.98</v>
      </c>
      <c r="C17" s="4">
        <v>-69944.89</v>
      </c>
      <c r="D17" s="4">
        <f t="shared" si="0"/>
        <v>345055.08999999997</v>
      </c>
      <c r="E17" s="4">
        <v>339082.13</v>
      </c>
      <c r="F17" s="4">
        <v>339082.13</v>
      </c>
      <c r="G17" s="4">
        <f t="shared" si="1"/>
        <v>5972.9599999999627</v>
      </c>
    </row>
    <row r="18" spans="1:7" x14ac:dyDescent="0.2">
      <c r="A18" s="11" t="s">
        <v>29</v>
      </c>
      <c r="B18" s="4">
        <v>1090658.52</v>
      </c>
      <c r="C18" s="4">
        <v>-444287.97</v>
      </c>
      <c r="D18" s="4">
        <f t="shared" si="0"/>
        <v>646370.55000000005</v>
      </c>
      <c r="E18" s="4">
        <v>646370.55000000005</v>
      </c>
      <c r="F18" s="4">
        <v>618186.04</v>
      </c>
      <c r="G18" s="4">
        <f t="shared" si="1"/>
        <v>0</v>
      </c>
    </row>
    <row r="19" spans="1:7" x14ac:dyDescent="0.2">
      <c r="A19" s="11" t="s">
        <v>30</v>
      </c>
      <c r="B19" s="4">
        <v>330000.01</v>
      </c>
      <c r="C19" s="4">
        <v>8335297.5999999996</v>
      </c>
      <c r="D19" s="4">
        <f t="shared" si="0"/>
        <v>8665297.6099999994</v>
      </c>
      <c r="E19" s="4">
        <v>5467378.3499999996</v>
      </c>
      <c r="F19" s="4">
        <v>5467378.3499999996</v>
      </c>
      <c r="G19" s="4">
        <f t="shared" si="1"/>
        <v>3197919.26</v>
      </c>
    </row>
    <row r="20" spans="1:7" x14ac:dyDescent="0.2">
      <c r="A20" s="11" t="s">
        <v>31</v>
      </c>
      <c r="B20" s="4">
        <v>0</v>
      </c>
      <c r="C20" s="4">
        <v>16200</v>
      </c>
      <c r="D20" s="4">
        <f t="shared" si="0"/>
        <v>16200</v>
      </c>
      <c r="E20" s="4">
        <v>7512.16</v>
      </c>
      <c r="F20" s="4">
        <v>7512.16</v>
      </c>
      <c r="G20" s="4">
        <f t="shared" si="1"/>
        <v>8687.84</v>
      </c>
    </row>
    <row r="21" spans="1:7" x14ac:dyDescent="0.2">
      <c r="A21" s="11" t="s">
        <v>32</v>
      </c>
      <c r="B21" s="4">
        <v>440000</v>
      </c>
      <c r="C21" s="4">
        <v>282722.7</v>
      </c>
      <c r="D21" s="4">
        <f t="shared" si="0"/>
        <v>722722.7</v>
      </c>
      <c r="E21" s="4">
        <v>694964.5</v>
      </c>
      <c r="F21" s="4">
        <v>694964.5</v>
      </c>
      <c r="G21" s="4">
        <f t="shared" si="1"/>
        <v>27758.199999999953</v>
      </c>
    </row>
    <row r="22" spans="1:7" x14ac:dyDescent="0.2">
      <c r="A22" s="3" t="s">
        <v>16</v>
      </c>
      <c r="B22" s="8">
        <f>SUM(B23:B31)</f>
        <v>13545614.68</v>
      </c>
      <c r="C22" s="8">
        <f>SUM(C23:C31)</f>
        <v>21583984.629999999</v>
      </c>
      <c r="D22" s="8">
        <f t="shared" si="0"/>
        <v>35129599.310000002</v>
      </c>
      <c r="E22" s="8">
        <f>SUM(E23:E31)</f>
        <v>30204213.259999998</v>
      </c>
      <c r="F22" s="8">
        <f>SUM(F23:F31)</f>
        <v>30204213.259999998</v>
      </c>
      <c r="G22" s="8">
        <f t="shared" si="1"/>
        <v>4925386.0500000045</v>
      </c>
    </row>
    <row r="23" spans="1:7" x14ac:dyDescent="0.2">
      <c r="A23" s="11" t="s">
        <v>33</v>
      </c>
      <c r="B23" s="4">
        <v>2364536.83</v>
      </c>
      <c r="C23" s="4">
        <v>97370.05</v>
      </c>
      <c r="D23" s="4">
        <f t="shared" si="0"/>
        <v>2461906.88</v>
      </c>
      <c r="E23" s="4">
        <v>2461904.88</v>
      </c>
      <c r="F23" s="4">
        <v>2461904.88</v>
      </c>
      <c r="G23" s="4">
        <f t="shared" si="1"/>
        <v>2</v>
      </c>
    </row>
    <row r="24" spans="1:7" x14ac:dyDescent="0.2">
      <c r="A24" s="11" t="s">
        <v>34</v>
      </c>
      <c r="B24" s="4">
        <v>1225376.28</v>
      </c>
      <c r="C24" s="4">
        <v>-440634.59</v>
      </c>
      <c r="D24" s="4">
        <f t="shared" si="0"/>
        <v>784741.69</v>
      </c>
      <c r="E24" s="4">
        <v>604051.81000000006</v>
      </c>
      <c r="F24" s="4">
        <v>604051.81000000006</v>
      </c>
      <c r="G24" s="4">
        <f t="shared" si="1"/>
        <v>180689.87999999989</v>
      </c>
    </row>
    <row r="25" spans="1:7" x14ac:dyDescent="0.2">
      <c r="A25" s="11" t="s">
        <v>35</v>
      </c>
      <c r="B25" s="4">
        <v>2698528.46</v>
      </c>
      <c r="C25" s="4">
        <v>5241329.68</v>
      </c>
      <c r="D25" s="4">
        <f t="shared" si="0"/>
        <v>7939858.1399999997</v>
      </c>
      <c r="E25" s="4">
        <v>4242541.8600000003</v>
      </c>
      <c r="F25" s="4">
        <v>4242541.8600000003</v>
      </c>
      <c r="G25" s="4">
        <f t="shared" si="1"/>
        <v>3697316.2799999993</v>
      </c>
    </row>
    <row r="26" spans="1:7" x14ac:dyDescent="0.2">
      <c r="A26" s="11" t="s">
        <v>36</v>
      </c>
      <c r="B26" s="4">
        <v>60000</v>
      </c>
      <c r="C26" s="4">
        <v>1175807.6499999999</v>
      </c>
      <c r="D26" s="4">
        <f t="shared" si="0"/>
        <v>1235807.6499999999</v>
      </c>
      <c r="E26" s="4">
        <v>1235209.52</v>
      </c>
      <c r="F26" s="4">
        <v>1235209.52</v>
      </c>
      <c r="G26" s="4">
        <f t="shared" si="1"/>
        <v>598.12999999988824</v>
      </c>
    </row>
    <row r="27" spans="1:7" x14ac:dyDescent="0.2">
      <c r="A27" s="11" t="s">
        <v>37</v>
      </c>
      <c r="B27" s="4">
        <v>4137173.08</v>
      </c>
      <c r="C27" s="4">
        <v>15488930.85</v>
      </c>
      <c r="D27" s="4">
        <f t="shared" si="0"/>
        <v>19626103.93</v>
      </c>
      <c r="E27" s="4">
        <v>19312447.93</v>
      </c>
      <c r="F27" s="4">
        <v>19312447.93</v>
      </c>
      <c r="G27" s="4">
        <f t="shared" si="1"/>
        <v>313656</v>
      </c>
    </row>
    <row r="28" spans="1:7" x14ac:dyDescent="0.2">
      <c r="A28" s="11" t="s">
        <v>80</v>
      </c>
      <c r="B28" s="4">
        <v>450000</v>
      </c>
      <c r="C28" s="4">
        <v>0</v>
      </c>
      <c r="D28" s="4">
        <f t="shared" si="0"/>
        <v>450000</v>
      </c>
      <c r="E28" s="4">
        <v>39885.910000000003</v>
      </c>
      <c r="F28" s="4">
        <v>39885.910000000003</v>
      </c>
      <c r="G28" s="4">
        <f t="shared" si="1"/>
        <v>410114.08999999997</v>
      </c>
    </row>
    <row r="29" spans="1:7" x14ac:dyDescent="0.2">
      <c r="A29" s="11" t="s">
        <v>38</v>
      </c>
      <c r="B29" s="4">
        <v>310000</v>
      </c>
      <c r="C29" s="4">
        <v>35900.639999999999</v>
      </c>
      <c r="D29" s="4">
        <f t="shared" si="0"/>
        <v>345900.64</v>
      </c>
      <c r="E29" s="4">
        <v>338270.45</v>
      </c>
      <c r="F29" s="4">
        <v>338270.45</v>
      </c>
      <c r="G29" s="4">
        <f t="shared" si="1"/>
        <v>7630.1900000000023</v>
      </c>
    </row>
    <row r="30" spans="1:7" x14ac:dyDescent="0.2">
      <c r="A30" s="11" t="s">
        <v>39</v>
      </c>
      <c r="B30" s="4">
        <v>800000</v>
      </c>
      <c r="C30" s="4">
        <v>-262680.62</v>
      </c>
      <c r="D30" s="4">
        <f t="shared" si="0"/>
        <v>537319.38</v>
      </c>
      <c r="E30" s="4">
        <v>536157.73</v>
      </c>
      <c r="F30" s="4">
        <v>536157.73</v>
      </c>
      <c r="G30" s="4">
        <f t="shared" si="1"/>
        <v>1161.6500000000233</v>
      </c>
    </row>
    <row r="31" spans="1:7" x14ac:dyDescent="0.2">
      <c r="A31" s="11" t="s">
        <v>0</v>
      </c>
      <c r="B31" s="4">
        <v>1500000.03</v>
      </c>
      <c r="C31" s="4">
        <v>247960.97</v>
      </c>
      <c r="D31" s="4">
        <f t="shared" si="0"/>
        <v>1747961</v>
      </c>
      <c r="E31" s="4">
        <v>1433743.17</v>
      </c>
      <c r="F31" s="4">
        <v>1433743.17</v>
      </c>
      <c r="G31" s="4">
        <f t="shared" si="1"/>
        <v>314217.83000000007</v>
      </c>
    </row>
    <row r="32" spans="1:7" x14ac:dyDescent="0.2">
      <c r="A32" s="3" t="s">
        <v>75</v>
      </c>
      <c r="B32" s="8">
        <f>SUM(B33:B41)</f>
        <v>500000</v>
      </c>
      <c r="C32" s="8">
        <f>SUM(C33:C41)</f>
        <v>253000</v>
      </c>
      <c r="D32" s="8">
        <f t="shared" si="0"/>
        <v>753000</v>
      </c>
      <c r="E32" s="8">
        <f>SUM(E33:E41)</f>
        <v>366209.66</v>
      </c>
      <c r="F32" s="8">
        <f>SUM(F33:F41)</f>
        <v>366209.66</v>
      </c>
      <c r="G32" s="8">
        <f t="shared" si="1"/>
        <v>386790.34</v>
      </c>
    </row>
    <row r="33" spans="1:7" x14ac:dyDescent="0.2">
      <c r="A33" s="11" t="s">
        <v>40</v>
      </c>
      <c r="B33" s="4">
        <v>0</v>
      </c>
      <c r="C33" s="4">
        <v>0</v>
      </c>
      <c r="D33" s="4">
        <f t="shared" si="0"/>
        <v>0</v>
      </c>
      <c r="E33" s="4">
        <v>0</v>
      </c>
      <c r="F33" s="4">
        <v>0</v>
      </c>
      <c r="G33" s="4">
        <f t="shared" si="1"/>
        <v>0</v>
      </c>
    </row>
    <row r="34" spans="1:7" x14ac:dyDescent="0.2">
      <c r="A34" s="11" t="s">
        <v>41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11" t="s">
        <v>42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</row>
    <row r="36" spans="1:7" x14ac:dyDescent="0.2">
      <c r="A36" s="11" t="s">
        <v>43</v>
      </c>
      <c r="B36" s="4">
        <v>500000</v>
      </c>
      <c r="C36" s="4">
        <v>253000</v>
      </c>
      <c r="D36" s="4">
        <f t="shared" si="0"/>
        <v>753000</v>
      </c>
      <c r="E36" s="4">
        <v>366209.66</v>
      </c>
      <c r="F36" s="4">
        <v>366209.66</v>
      </c>
      <c r="G36" s="4">
        <f t="shared" si="1"/>
        <v>386790.34</v>
      </c>
    </row>
    <row r="37" spans="1:7" x14ac:dyDescent="0.2">
      <c r="A37" s="11" t="s">
        <v>7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11" t="s">
        <v>44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11" t="s">
        <v>45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11" t="s">
        <v>3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11" t="s">
        <v>46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3" t="s">
        <v>76</v>
      </c>
      <c r="B42" s="8">
        <f>SUM(B43:B51)</f>
        <v>2662992.96</v>
      </c>
      <c r="C42" s="8">
        <f>SUM(C43:C51)</f>
        <v>44972988.730000004</v>
      </c>
      <c r="D42" s="8">
        <f t="shared" si="0"/>
        <v>47635981.690000005</v>
      </c>
      <c r="E42" s="8">
        <f>SUM(E43:E51)</f>
        <v>2642502.6</v>
      </c>
      <c r="F42" s="8">
        <f>SUM(F43:F51)</f>
        <v>2642502.6</v>
      </c>
      <c r="G42" s="8">
        <f t="shared" si="1"/>
        <v>44993479.090000004</v>
      </c>
    </row>
    <row r="43" spans="1:7" x14ac:dyDescent="0.2">
      <c r="A43" s="12" t="s">
        <v>47</v>
      </c>
      <c r="B43" s="4">
        <v>1094004</v>
      </c>
      <c r="C43" s="4">
        <v>5308408.28</v>
      </c>
      <c r="D43" s="4">
        <f t="shared" si="0"/>
        <v>6402412.2800000003</v>
      </c>
      <c r="E43" s="4">
        <v>104230.6</v>
      </c>
      <c r="F43" s="4">
        <v>104230.6</v>
      </c>
      <c r="G43" s="4">
        <f t="shared" si="1"/>
        <v>6298181.6800000006</v>
      </c>
    </row>
    <row r="44" spans="1:7" x14ac:dyDescent="0.2">
      <c r="A44" s="11" t="s">
        <v>48</v>
      </c>
      <c r="B44" s="4">
        <v>150000</v>
      </c>
      <c r="C44" s="4">
        <v>7012488.7800000003</v>
      </c>
      <c r="D44" s="4">
        <f t="shared" si="0"/>
        <v>7162488.7800000003</v>
      </c>
      <c r="E44" s="4">
        <v>0</v>
      </c>
      <c r="F44" s="4">
        <v>0</v>
      </c>
      <c r="G44" s="4">
        <f t="shared" si="1"/>
        <v>7162488.7800000003</v>
      </c>
    </row>
    <row r="45" spans="1:7" x14ac:dyDescent="0.2">
      <c r="A45" s="11" t="s">
        <v>49</v>
      </c>
      <c r="B45" s="4">
        <v>918988.96</v>
      </c>
      <c r="C45" s="4">
        <v>19572977.609999999</v>
      </c>
      <c r="D45" s="4">
        <f t="shared" si="0"/>
        <v>20491966.57</v>
      </c>
      <c r="E45" s="4">
        <v>0</v>
      </c>
      <c r="F45" s="4">
        <v>0</v>
      </c>
      <c r="G45" s="4">
        <f t="shared" si="1"/>
        <v>20491966.57</v>
      </c>
    </row>
    <row r="46" spans="1:7" x14ac:dyDescent="0.2">
      <c r="A46" s="11" t="s">
        <v>50</v>
      </c>
      <c r="B46" s="4">
        <v>0</v>
      </c>
      <c r="C46" s="4">
        <v>8567333.9199999999</v>
      </c>
      <c r="D46" s="4">
        <f t="shared" si="0"/>
        <v>8567333.9199999999</v>
      </c>
      <c r="E46" s="4">
        <v>1211000</v>
      </c>
      <c r="F46" s="4">
        <v>1211000</v>
      </c>
      <c r="G46" s="4">
        <f t="shared" si="1"/>
        <v>7356333.9199999999</v>
      </c>
    </row>
    <row r="47" spans="1:7" x14ac:dyDescent="0.2">
      <c r="A47" s="11" t="s">
        <v>51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</row>
    <row r="48" spans="1:7" x14ac:dyDescent="0.2">
      <c r="A48" s="11" t="s">
        <v>52</v>
      </c>
      <c r="B48" s="4">
        <v>500000</v>
      </c>
      <c r="C48" s="4">
        <v>4511780.1399999997</v>
      </c>
      <c r="D48" s="4">
        <f t="shared" si="0"/>
        <v>5011780.1399999997</v>
      </c>
      <c r="E48" s="4">
        <v>1327272</v>
      </c>
      <c r="F48" s="4">
        <v>1327272</v>
      </c>
      <c r="G48" s="4">
        <f t="shared" si="1"/>
        <v>3684508.1399999997</v>
      </c>
    </row>
    <row r="49" spans="1:7" x14ac:dyDescent="0.2">
      <c r="A49" s="11" t="s">
        <v>53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11" t="s">
        <v>54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11" t="s">
        <v>55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</row>
    <row r="52" spans="1:7" x14ac:dyDescent="0.2">
      <c r="A52" s="3" t="s">
        <v>17</v>
      </c>
      <c r="B52" s="8">
        <f>SUM(B53:B55)</f>
        <v>0</v>
      </c>
      <c r="C52" s="8">
        <f>SUM(C53:C55)</f>
        <v>13691340.43</v>
      </c>
      <c r="D52" s="8">
        <f t="shared" si="0"/>
        <v>13691340.43</v>
      </c>
      <c r="E52" s="8">
        <f>SUM(E53:E55)</f>
        <v>9714801.0700000003</v>
      </c>
      <c r="F52" s="8">
        <f>SUM(F53:F55)</f>
        <v>9714801.0700000003</v>
      </c>
      <c r="G52" s="8">
        <f t="shared" si="1"/>
        <v>3976539.3599999994</v>
      </c>
    </row>
    <row r="53" spans="1:7" x14ac:dyDescent="0.2">
      <c r="A53" s="11" t="s">
        <v>56</v>
      </c>
      <c r="B53" s="4">
        <v>0</v>
      </c>
      <c r="C53" s="4">
        <v>0</v>
      </c>
      <c r="D53" s="4">
        <f t="shared" si="0"/>
        <v>0</v>
      </c>
      <c r="E53" s="4">
        <v>0</v>
      </c>
      <c r="F53" s="4">
        <v>0</v>
      </c>
      <c r="G53" s="4">
        <f t="shared" si="1"/>
        <v>0</v>
      </c>
    </row>
    <row r="54" spans="1:7" x14ac:dyDescent="0.2">
      <c r="A54" s="11" t="s">
        <v>57</v>
      </c>
      <c r="B54" s="4">
        <v>0</v>
      </c>
      <c r="C54" s="4">
        <v>13691340.43</v>
      </c>
      <c r="D54" s="4">
        <f t="shared" si="0"/>
        <v>13691340.43</v>
      </c>
      <c r="E54" s="4">
        <v>9714801.0700000003</v>
      </c>
      <c r="F54" s="4">
        <v>9714801.0700000003</v>
      </c>
      <c r="G54" s="4">
        <f t="shared" si="1"/>
        <v>3976539.3599999994</v>
      </c>
    </row>
    <row r="55" spans="1:7" x14ac:dyDescent="0.2">
      <c r="A55" s="11" t="s">
        <v>58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</row>
    <row r="56" spans="1:7" x14ac:dyDescent="0.2">
      <c r="A56" s="3" t="s">
        <v>77</v>
      </c>
      <c r="B56" s="8">
        <f>SUM(B57:B63)</f>
        <v>0</v>
      </c>
      <c r="C56" s="8">
        <f>SUM(C57:C63)</f>
        <v>0</v>
      </c>
      <c r="D56" s="8">
        <f t="shared" si="0"/>
        <v>0</v>
      </c>
      <c r="E56" s="8">
        <f>SUM(E57:E63)</f>
        <v>0</v>
      </c>
      <c r="F56" s="8">
        <f>SUM(F57:F63)</f>
        <v>0</v>
      </c>
      <c r="G56" s="8">
        <f t="shared" si="1"/>
        <v>0</v>
      </c>
    </row>
    <row r="57" spans="1:7" x14ac:dyDescent="0.2">
      <c r="A57" s="11" t="s">
        <v>81</v>
      </c>
      <c r="B57" s="4">
        <v>0</v>
      </c>
      <c r="C57" s="4">
        <v>0</v>
      </c>
      <c r="D57" s="4">
        <f t="shared" si="0"/>
        <v>0</v>
      </c>
      <c r="E57" s="4">
        <v>0</v>
      </c>
      <c r="F57" s="4">
        <v>0</v>
      </c>
      <c r="G57" s="4">
        <f t="shared" si="1"/>
        <v>0</v>
      </c>
    </row>
    <row r="58" spans="1:7" x14ac:dyDescent="0.2">
      <c r="A58" s="11" t="s">
        <v>59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11" t="s">
        <v>60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11" t="s">
        <v>61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11" t="s">
        <v>62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11" t="s">
        <v>63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11" t="s">
        <v>64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3" t="s">
        <v>78</v>
      </c>
      <c r="B64" s="8">
        <f>SUM(B65:B67)</f>
        <v>0</v>
      </c>
      <c r="C64" s="8">
        <f>SUM(C65:C67)</f>
        <v>0</v>
      </c>
      <c r="D64" s="8">
        <f t="shared" si="0"/>
        <v>0</v>
      </c>
      <c r="E64" s="8">
        <f>SUM(E65:E67)</f>
        <v>0</v>
      </c>
      <c r="F64" s="8">
        <f>SUM(F65:F67)</f>
        <v>0</v>
      </c>
      <c r="G64" s="8">
        <f t="shared" si="1"/>
        <v>0</v>
      </c>
    </row>
    <row r="65" spans="1:7" x14ac:dyDescent="0.2">
      <c r="A65" s="11" t="s">
        <v>4</v>
      </c>
      <c r="B65" s="4">
        <v>0</v>
      </c>
      <c r="C65" s="4">
        <v>0</v>
      </c>
      <c r="D65" s="4">
        <f t="shared" si="0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11" t="s">
        <v>5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11" t="s">
        <v>6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</row>
    <row r="68" spans="1:7" x14ac:dyDescent="0.2">
      <c r="A68" s="3" t="s">
        <v>18</v>
      </c>
      <c r="B68" s="8">
        <f>SUM(B69:B75)</f>
        <v>0</v>
      </c>
      <c r="C68" s="8">
        <f>SUM(C69:C75)</f>
        <v>0</v>
      </c>
      <c r="D68" s="8">
        <f t="shared" si="0"/>
        <v>0</v>
      </c>
      <c r="E68" s="8">
        <f>SUM(E69:E75)</f>
        <v>0</v>
      </c>
      <c r="F68" s="8">
        <f>SUM(F69:F75)</f>
        <v>0</v>
      </c>
      <c r="G68" s="8">
        <f t="shared" si="1"/>
        <v>0</v>
      </c>
    </row>
    <row r="69" spans="1:7" x14ac:dyDescent="0.2">
      <c r="A69" s="11" t="s">
        <v>65</v>
      </c>
      <c r="B69" s="4">
        <v>0</v>
      </c>
      <c r="C69" s="4">
        <v>0</v>
      </c>
      <c r="D69" s="4">
        <f t="shared" ref="D69:D75" si="2">B69+C69</f>
        <v>0</v>
      </c>
      <c r="E69" s="4">
        <v>0</v>
      </c>
      <c r="F69" s="4">
        <v>0</v>
      </c>
      <c r="G69" s="4">
        <f t="shared" ref="G69:G75" si="3">D69-E69</f>
        <v>0</v>
      </c>
    </row>
    <row r="70" spans="1:7" x14ac:dyDescent="0.2">
      <c r="A70" s="11" t="s">
        <v>66</v>
      </c>
      <c r="B70" s="4">
        <v>0</v>
      </c>
      <c r="C70" s="4">
        <v>0</v>
      </c>
      <c r="D70" s="4">
        <f t="shared" si="2"/>
        <v>0</v>
      </c>
      <c r="E70" s="4">
        <v>0</v>
      </c>
      <c r="F70" s="4">
        <v>0</v>
      </c>
      <c r="G70" s="4">
        <f t="shared" si="3"/>
        <v>0</v>
      </c>
    </row>
    <row r="71" spans="1:7" x14ac:dyDescent="0.2">
      <c r="A71" s="11" t="s">
        <v>67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11" t="s">
        <v>68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11" t="s">
        <v>69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11" t="s">
        <v>70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13" t="s">
        <v>71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</row>
    <row r="76" spans="1:7" x14ac:dyDescent="0.2">
      <c r="A76" s="14" t="s">
        <v>79</v>
      </c>
      <c r="B76" s="6">
        <f t="shared" ref="B76:G76" si="4">SUM(B4+B12+B22+B32+B42+B52+B56+B64+B68)</f>
        <v>80198060.290000007</v>
      </c>
      <c r="C76" s="6">
        <f t="shared" si="4"/>
        <v>89273858.25</v>
      </c>
      <c r="D76" s="6">
        <f t="shared" si="4"/>
        <v>169471918.54000002</v>
      </c>
      <c r="E76" s="6">
        <f t="shared" si="4"/>
        <v>111948362.43999997</v>
      </c>
      <c r="F76" s="6">
        <f t="shared" si="4"/>
        <v>111920177.92999998</v>
      </c>
      <c r="G76" s="6">
        <f t="shared" si="4"/>
        <v>57523556.100000009</v>
      </c>
    </row>
    <row r="78" spans="1:7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2026-01-27T15:17:11Z</cp:lastPrinted>
  <dcterms:created xsi:type="dcterms:W3CDTF">2014-02-10T03:37:14Z</dcterms:created>
  <dcterms:modified xsi:type="dcterms:W3CDTF">2026-01-28T15:20:10Z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